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Sochaco\Desktop\web posting\2023\09 Downloadables\CSL\Re_ Request for uploading of forms on FDA website (under Common Services Laboratory) (1)\"/>
    </mc:Choice>
  </mc:AlternateContent>
  <workbookProtection workbookPassword="F906" lockStructure="1"/>
  <bookViews>
    <workbookView xWindow="-105" yWindow="-105" windowWidth="23250" windowHeight="12570" tabRatio="628" firstSheet="1" activeTab="1"/>
  </bookViews>
  <sheets>
    <sheet name="DP Menu" sheetId="3" state="hidden" r:id="rId1"/>
    <sheet name="ASSESSMENT SLIP" sheetId="2" r:id="rId2"/>
  </sheets>
  <definedNames>
    <definedName name="_xlnm.Print_Area" localSheetId="1">'ASSESSMENT SLIP'!$A$1:$AG$58</definedName>
  </definedNames>
  <calcPr calcId="191028"/>
</workbook>
</file>

<file path=xl/calcChain.xml><?xml version="1.0" encoding="utf-8"?>
<calcChain xmlns="http://schemas.openxmlformats.org/spreadsheetml/2006/main">
  <c r="Z38" i="2" l="1"/>
  <c r="AA40" i="2"/>
  <c r="AB17" i="2"/>
  <c r="M24" i="2"/>
  <c r="Z15" i="2" l="1"/>
  <c r="U15" i="2"/>
  <c r="W18" i="2" l="1"/>
  <c r="G24" i="2" l="1"/>
  <c r="G40" i="2"/>
  <c r="D43" i="2" l="1"/>
  <c r="AC8" i="2"/>
  <c r="W17" i="2"/>
  <c r="AD14" i="2" l="1"/>
  <c r="Y8" i="2"/>
  <c r="T8" i="2"/>
  <c r="U14" i="2"/>
  <c r="V12" i="2"/>
  <c r="V11" i="2"/>
  <c r="V10" i="2"/>
  <c r="M36" i="2"/>
  <c r="AD36" i="2" s="1"/>
  <c r="AD40" i="2"/>
  <c r="X40" i="2"/>
  <c r="AE15" i="2"/>
  <c r="Z36" i="2"/>
  <c r="Z34" i="2"/>
  <c r="Z32" i="2"/>
  <c r="Z30" i="2"/>
  <c r="Z28" i="2"/>
  <c r="Z26" i="2"/>
  <c r="Z24" i="2"/>
  <c r="S40" i="2"/>
  <c r="S38" i="2"/>
  <c r="S36" i="2"/>
  <c r="S34" i="2"/>
  <c r="S32" i="2"/>
  <c r="S30" i="2"/>
  <c r="S28" i="2"/>
  <c r="S26" i="2"/>
  <c r="S24" i="2"/>
  <c r="M32" i="2"/>
  <c r="AD32" i="2" s="1"/>
  <c r="M30" i="2"/>
  <c r="AD30" i="2" s="1"/>
  <c r="M28" i="2"/>
  <c r="AD28" i="2" s="1"/>
  <c r="M26" i="2"/>
  <c r="AD26" i="2" s="1"/>
  <c r="AD24" i="2"/>
  <c r="M34" i="2"/>
  <c r="AD34" i="2" s="1"/>
  <c r="X24" i="2"/>
  <c r="G38" i="2"/>
  <c r="G36" i="2"/>
  <c r="X36" i="2" s="1"/>
  <c r="G34" i="2"/>
  <c r="X34" i="2" s="1"/>
  <c r="G32" i="2"/>
  <c r="G30" i="2"/>
  <c r="X30" i="2" s="1"/>
  <c r="G28" i="2"/>
  <c r="X28" i="2" s="1"/>
  <c r="G26" i="2"/>
  <c r="X26" i="2" s="1"/>
  <c r="X38" i="2" l="1"/>
  <c r="G43" i="2"/>
  <c r="X32" i="2"/>
  <c r="U43" i="2"/>
  <c r="J43" i="2" l="1"/>
  <c r="E45" i="2" s="1"/>
  <c r="X43" i="2"/>
  <c r="V45" i="2" l="1"/>
  <c r="AA43" i="2"/>
</calcChain>
</file>

<file path=xl/sharedStrings.xml><?xml version="1.0" encoding="utf-8"?>
<sst xmlns="http://schemas.openxmlformats.org/spreadsheetml/2006/main" count="128" uniqueCount="67">
  <si>
    <t>Application/CSL Services</t>
  </si>
  <si>
    <t>Certification/ Evaluation</t>
  </si>
  <si>
    <t>Laboratory Testing (please refer below for details)</t>
  </si>
  <si>
    <t>Lot Release Certification</t>
  </si>
  <si>
    <t>Batch Notification</t>
  </si>
  <si>
    <t>Amendment</t>
  </si>
  <si>
    <t>Purchase of Asean Reference Standard</t>
  </si>
  <si>
    <t>Purchase of Experimental Animals</t>
  </si>
  <si>
    <t>Others, please specify</t>
  </si>
  <si>
    <r>
      <rPr>
        <sz val="8"/>
        <rFont val="Times New Roman"/>
        <family val="1"/>
      </rPr>
      <t>Republic of the Philippines
Department of Health</t>
    </r>
    <r>
      <rPr>
        <sz val="9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FOOD AND DRUG ADMINISTRATION
</t>
    </r>
    <r>
      <rPr>
        <b/>
        <sz val="11"/>
        <rFont val="Times New Roman"/>
        <family val="1"/>
      </rPr>
      <t>Common Services Laboratory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Civic Drive, Filinvest Corporate City
Alabang, City of Muntinlupa</t>
    </r>
  </si>
  <si>
    <t>ASSESSMENT SLIP</t>
  </si>
  <si>
    <t xml:space="preserve">DTN: </t>
  </si>
  <si>
    <r>
      <t>Lab No</t>
    </r>
    <r>
      <rPr>
        <sz val="10"/>
        <rFont val="Times New Roman"/>
        <family val="1"/>
      </rPr>
      <t xml:space="preserve">.: </t>
    </r>
  </si>
  <si>
    <t>Date:</t>
  </si>
  <si>
    <t xml:space="preserve">Company Name: </t>
  </si>
  <si>
    <t>E-mail Address:</t>
  </si>
  <si>
    <t>Contact Number:</t>
  </si>
  <si>
    <t xml:space="preserve"> Product Name:</t>
  </si>
  <si>
    <t xml:space="preserve"> Expiry Date:</t>
  </si>
  <si>
    <t xml:space="preserve"> Batch Number:</t>
  </si>
  <si>
    <t xml:space="preserve"> Lot Number:</t>
  </si>
  <si>
    <t xml:space="preserve"> No. of Request/ Samples:  </t>
  </si>
  <si>
    <t xml:space="preserve"> No. of Samples:  </t>
  </si>
  <si>
    <t xml:space="preserve">Type of Application/CSL Service: </t>
  </si>
  <si>
    <r>
      <t xml:space="preserve">AMOUNT:
</t>
    </r>
    <r>
      <rPr>
        <i/>
        <sz val="5"/>
        <rFont val="Times New Roman"/>
        <family val="1"/>
      </rPr>
      <t>(refer below for the total)</t>
    </r>
  </si>
  <si>
    <t>Analysis Requested:</t>
  </si>
  <si>
    <t>Test Parameter</t>
  </si>
  <si>
    <t>Amount</t>
  </si>
  <si>
    <t xml:space="preserve">  Visual Examination</t>
  </si>
  <si>
    <t xml:space="preserve">  Aerobic Plate Count</t>
  </si>
  <si>
    <t xml:space="preserve">  Dissolution</t>
  </si>
  <si>
    <t xml:space="preserve">  Coliform/E.Coli (MPN)</t>
  </si>
  <si>
    <t xml:space="preserve">  pH</t>
  </si>
  <si>
    <t xml:space="preserve">  Yeast and Molds</t>
  </si>
  <si>
    <t xml:space="preserve">  Identification Test</t>
  </si>
  <si>
    <t xml:space="preserve">  Presumptive Test (Salmonella)</t>
  </si>
  <si>
    <t xml:space="preserve">  Tablet Hardness</t>
  </si>
  <si>
    <t xml:space="preserve">  Staphylococcus Aureus Count</t>
  </si>
  <si>
    <t xml:space="preserve">  Sterility Test</t>
  </si>
  <si>
    <t xml:space="preserve">  Heavy Metals</t>
  </si>
  <si>
    <t xml:space="preserve">  Baterial Endotoxin Test (LAL)</t>
  </si>
  <si>
    <t xml:space="preserve">  Vitamins A</t>
  </si>
  <si>
    <t xml:space="preserve">  Vitamins </t>
  </si>
  <si>
    <t xml:space="preserve">  Assay/Potency (Single Component)</t>
  </si>
  <si>
    <t xml:space="preserve">  Others (please specify)</t>
  </si>
  <si>
    <t xml:space="preserve">  Assay/Potency (Multi Component)</t>
  </si>
  <si>
    <t>Total Amount to be paid</t>
  </si>
  <si>
    <t>TOTAL:</t>
  </si>
  <si>
    <t>x</t>
  </si>
  <si>
    <t>+</t>
  </si>
  <si>
    <t>Quantity</t>
  </si>
  <si>
    <t>Amount of Service</t>
  </si>
  <si>
    <t>Legal Research Fee</t>
  </si>
  <si>
    <t xml:space="preserve">= </t>
  </si>
  <si>
    <t>Assessed by:</t>
  </si>
  <si>
    <t>Signature over printed Name</t>
  </si>
  <si>
    <r>
      <t xml:space="preserve">Note: </t>
    </r>
    <r>
      <rPr>
        <i/>
        <sz val="8"/>
        <rFont val="Times New Roman"/>
        <family val="1"/>
      </rPr>
      <t>This assessment slip serves as order of payment for availment of CSL services</t>
    </r>
  </si>
  <si>
    <t>Payment Details</t>
  </si>
  <si>
    <t>Amount:</t>
  </si>
  <si>
    <t>OR Number:</t>
  </si>
  <si>
    <t>Date Effective:</t>
  </si>
  <si>
    <t>08 August 2022</t>
  </si>
  <si>
    <t>Assessment Slip</t>
  </si>
  <si>
    <t>Form No.:</t>
  </si>
  <si>
    <t>QSP-CSL-PRO-01 Annex 3</t>
  </si>
  <si>
    <t>Revision No.: 03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</si>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</sst>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  <numFmt numFmtId="165" formatCode="[$-409]dd\ mmmm\ yyyy;@"/>
    <numFmt numFmtId="166" formatCode="&quot;₱&quot;#,##0.00"/>
    <numFmt numFmtId="167" formatCode="_(* #,##0_);_(* \(#,##0\);_(* &quot;-&quot;??_);_(@_)"/>
  </numFmts>
  <fonts count="23" x14ac:knownFonts="1">
    <font>
      <sz val="10"/>
      <name val="Arial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i/>
      <sz val="6"/>
      <name val="Times New Roman"/>
      <family val="1"/>
    </font>
    <font>
      <sz val="6"/>
      <name val="Times New Roman"/>
      <family val="1"/>
    </font>
    <font>
      <i/>
      <sz val="5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2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201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2" borderId="0" xfId="0" applyFont="1" applyFill="1"/>
    <xf numFmtId="0" fontId="7" fillId="0" borderId="0" xfId="0" applyFont="1"/>
    <xf numFmtId="0" fontId="2" fillId="2" borderId="0" xfId="0" applyFont="1" applyFill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2" applyNumberFormat="1" applyFont="1" applyFill="1" applyBorder="1" applyAlignment="1" applyProtection="1">
      <alignment horizontal="right"/>
      <protection locked="0"/>
    </xf>
    <xf numFmtId="0" fontId="6" fillId="2" borderId="0" xfId="2" applyNumberFormat="1" applyFont="1" applyFill="1" applyBorder="1" applyAlignment="1" applyProtection="1">
      <alignment horizontal="right"/>
    </xf>
    <xf numFmtId="0" fontId="6" fillId="2" borderId="0" xfId="2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vertical="top"/>
      <protection locked="0"/>
    </xf>
    <xf numFmtId="164" fontId="6" fillId="2" borderId="0" xfId="2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  <protection locked="0"/>
    </xf>
    <xf numFmtId="164" fontId="6" fillId="2" borderId="0" xfId="2" applyFont="1" applyFill="1" applyBorder="1" applyAlignment="1" applyProtection="1">
      <alignment horizontal="center"/>
    </xf>
    <xf numFmtId="0" fontId="2" fillId="0" borderId="0" xfId="0" quotePrefix="1" applyFont="1" applyAlignment="1">
      <alignment vertical="center"/>
    </xf>
    <xf numFmtId="0" fontId="2" fillId="0" borderId="1" xfId="0" applyFont="1" applyBorder="1" applyAlignment="1">
      <alignment vertical="center"/>
    </xf>
    <xf numFmtId="43" fontId="4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0" xfId="2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 wrapText="1"/>
    </xf>
    <xf numFmtId="164" fontId="2" fillId="0" borderId="10" xfId="2" applyFont="1" applyFill="1" applyBorder="1" applyAlignment="1" applyProtection="1">
      <alignment horizontal="center" vertical="center"/>
    </xf>
    <xf numFmtId="164" fontId="2" fillId="0" borderId="10" xfId="2" applyFont="1" applyFill="1" applyBorder="1" applyAlignment="1" applyProtection="1">
      <alignment vertical="center"/>
    </xf>
    <xf numFmtId="164" fontId="6" fillId="2" borderId="4" xfId="2" applyFont="1" applyFill="1" applyBorder="1" applyAlignment="1" applyProtection="1"/>
    <xf numFmtId="164" fontId="2" fillId="0" borderId="0" xfId="2" applyFont="1" applyBorder="1" applyAlignment="1" applyProtection="1">
      <alignment vertical="center"/>
    </xf>
    <xf numFmtId="164" fontId="2" fillId="2" borderId="0" xfId="2" applyFont="1" applyFill="1" applyBorder="1" applyAlignment="1" applyProtection="1">
      <alignment horizontal="right" vertical="center"/>
    </xf>
    <xf numFmtId="164" fontId="6" fillId="2" borderId="0" xfId="2" applyFont="1" applyFill="1" applyBorder="1" applyAlignment="1" applyProtection="1">
      <alignment vertical="center"/>
    </xf>
    <xf numFmtId="164" fontId="2" fillId="2" borderId="0" xfId="2" applyFont="1" applyFill="1" applyBorder="1" applyAlignment="1" applyProtection="1">
      <alignment vertical="center"/>
    </xf>
    <xf numFmtId="164" fontId="6" fillId="2" borderId="0" xfId="2" applyFont="1" applyFill="1" applyBorder="1" applyAlignment="1" applyProtection="1">
      <alignment vertical="center"/>
      <protection locked="0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1" fontId="4" fillId="2" borderId="31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22" fillId="2" borderId="17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center"/>
    </xf>
    <xf numFmtId="1" fontId="4" fillId="2" borderId="17" xfId="0" applyNumberFormat="1" applyFont="1" applyFill="1" applyBorder="1" applyAlignment="1" applyProtection="1">
      <alignment horizontal="left"/>
      <protection locked="0"/>
    </xf>
    <xf numFmtId="0" fontId="21" fillId="2" borderId="15" xfId="0" applyFont="1" applyFill="1" applyBorder="1" applyAlignment="1" applyProtection="1">
      <alignment horizontal="left" vertical="center" wrapText="1"/>
      <protection locked="0"/>
    </xf>
    <xf numFmtId="0" fontId="21" fillId="2" borderId="16" xfId="0" applyFont="1" applyFill="1" applyBorder="1" applyAlignment="1" applyProtection="1">
      <alignment horizontal="left" vertical="center" wrapText="1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15" fontId="4" fillId="2" borderId="16" xfId="0" applyNumberFormat="1" applyFont="1" applyFill="1" applyBorder="1" applyAlignment="1" applyProtection="1">
      <alignment horizontal="left" vertical="center"/>
      <protection locked="0"/>
    </xf>
    <xf numFmtId="49" fontId="21" fillId="2" borderId="15" xfId="0" applyNumberFormat="1" applyFont="1" applyFill="1" applyBorder="1" applyAlignment="1" applyProtection="1">
      <alignment horizontal="left" vertical="center"/>
      <protection locked="0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1" fillId="2" borderId="16" xfId="0" applyFont="1" applyFill="1" applyBorder="1" applyAlignment="1" applyProtection="1">
      <alignment horizontal="left" vertical="center"/>
      <protection locked="0"/>
    </xf>
    <xf numFmtId="49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3" fontId="4" fillId="5" borderId="22" xfId="0" applyNumberFormat="1" applyFont="1" applyFill="1" applyBorder="1" applyAlignment="1">
      <alignment horizontal="center" vertical="center"/>
    </xf>
    <xf numFmtId="44" fontId="4" fillId="5" borderId="2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28" xfId="0" quotePrefix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5" fontId="3" fillId="0" borderId="14" xfId="0" quotePrefix="1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65" fontId="8" fillId="2" borderId="17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164" fontId="6" fillId="2" borderId="4" xfId="2" applyFont="1" applyFill="1" applyBorder="1" applyAlignment="1" applyProtection="1">
      <alignment horizontal="center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49" fontId="21" fillId="2" borderId="15" xfId="0" applyNumberFormat="1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166" fontId="8" fillId="6" borderId="38" xfId="0" applyNumberFormat="1" applyFont="1" applyFill="1" applyBorder="1" applyAlignment="1" applyProtection="1">
      <alignment horizontal="center" vertical="center"/>
      <protection locked="0"/>
    </xf>
    <xf numFmtId="166" fontId="8" fillId="6" borderId="39" xfId="0" applyNumberFormat="1" applyFont="1" applyFill="1" applyBorder="1" applyAlignment="1" applyProtection="1">
      <alignment horizontal="center" vertical="center"/>
      <protection locked="0"/>
    </xf>
    <xf numFmtId="166" fontId="8" fillId="6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6" fillId="2" borderId="3" xfId="0" quotePrefix="1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49" fontId="3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7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5" xfId="3" applyNumberFormat="1" applyFont="1" applyFill="1" applyBorder="1" applyAlignment="1" applyProtection="1">
      <alignment horizontal="center" vertical="center"/>
      <protection locked="0"/>
    </xf>
    <xf numFmtId="166" fontId="8" fillId="2" borderId="36" xfId="3" applyNumberFormat="1" applyFont="1" applyFill="1" applyBorder="1" applyAlignment="1" applyProtection="1">
      <alignment horizontal="center" vertical="center"/>
      <protection locked="0"/>
    </xf>
    <xf numFmtId="166" fontId="8" fillId="2" borderId="37" xfId="3" applyNumberFormat="1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7" fontId="2" fillId="0" borderId="10" xfId="2" applyNumberFormat="1" applyFont="1" applyBorder="1" applyAlignment="1" applyProtection="1">
      <alignment horizontal="center" vertical="center"/>
    </xf>
    <xf numFmtId="164" fontId="2" fillId="0" borderId="10" xfId="2" applyFont="1" applyBorder="1" applyAlignment="1" applyProtection="1">
      <alignment horizontal="center" vertical="center"/>
    </xf>
    <xf numFmtId="164" fontId="6" fillId="2" borderId="4" xfId="2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8" fillId="6" borderId="38" xfId="0" applyNumberFormat="1" applyFont="1" applyFill="1" applyBorder="1" applyAlignment="1" applyProtection="1">
      <alignment horizontal="center" vertical="center"/>
      <protection locked="0"/>
    </xf>
    <xf numFmtId="49" fontId="8" fillId="6" borderId="39" xfId="0" applyNumberFormat="1" applyFont="1" applyFill="1" applyBorder="1" applyAlignment="1" applyProtection="1">
      <alignment horizontal="center" vertical="center"/>
      <protection locked="0"/>
    </xf>
    <xf numFmtId="49" fontId="8" fillId="6" borderId="40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22" fillId="2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49" fontId="3" fillId="2" borderId="35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66" fontId="8" fillId="2" borderId="32" xfId="3" applyNumberFormat="1" applyFont="1" applyFill="1" applyBorder="1" applyAlignment="1" applyProtection="1">
      <alignment horizontal="center" vertical="center"/>
    </xf>
    <xf numFmtId="166" fontId="8" fillId="2" borderId="39" xfId="3" applyNumberFormat="1" applyFont="1" applyFill="1" applyBorder="1" applyAlignment="1" applyProtection="1">
      <alignment horizontal="center" vertical="center"/>
    </xf>
    <xf numFmtId="166" fontId="8" fillId="2" borderId="40" xfId="3" applyNumberFormat="1" applyFont="1" applyFill="1" applyBorder="1" applyAlignment="1" applyProtection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1" fontId="4" fillId="2" borderId="17" xfId="0" applyNumberFormat="1" applyFont="1" applyFill="1" applyBorder="1" applyAlignment="1">
      <alignment horizontal="left"/>
    </xf>
    <xf numFmtId="165" fontId="8" fillId="2" borderId="17" xfId="0" applyNumberFormat="1" applyFont="1" applyFill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3</xdr:col>
      <xdr:colOff>0</xdr:colOff>
      <xdr:row>5</xdr:row>
      <xdr:rowOff>66675</xdr:rowOff>
    </xdr:to>
    <xdr:pic>
      <xdr:nvPicPr>
        <xdr:cNvPr id="3021" name="Picture 2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52"/>
        <a:stretch>
          <a:fillRect/>
        </a:stretch>
      </xdr:blipFill>
      <xdr:spPr bwMode="auto">
        <a:xfrm>
          <a:off x="257175" y="8572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133350</xdr:colOff>
      <xdr:row>1</xdr:row>
      <xdr:rowOff>38100</xdr:rowOff>
    </xdr:from>
    <xdr:to>
      <xdr:col>15</xdr:col>
      <xdr:colOff>142875</xdr:colOff>
      <xdr:row>4</xdr:row>
      <xdr:rowOff>123825</xdr:rowOff>
    </xdr:to>
    <xdr:pic>
      <xdr:nvPicPr>
        <xdr:cNvPr id="3022" name="Pictur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00025"/>
          <a:ext cx="1000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0</xdr:row>
      <xdr:rowOff>85725</xdr:rowOff>
    </xdr:from>
    <xdr:to>
      <xdr:col>20</xdr:col>
      <xdr:colOff>0</xdr:colOff>
      <xdr:row>5</xdr:row>
      <xdr:rowOff>66675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770F840B-8154-4EA7-979F-6B5884ED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52"/>
        <a:stretch>
          <a:fillRect/>
        </a:stretch>
      </xdr:blipFill>
      <xdr:spPr bwMode="auto">
        <a:xfrm>
          <a:off x="257175" y="8572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133350</xdr:colOff>
      <xdr:row>1</xdr:row>
      <xdr:rowOff>38100</xdr:rowOff>
    </xdr:from>
    <xdr:to>
      <xdr:col>32</xdr:col>
      <xdr:colOff>142875</xdr:colOff>
      <xdr:row>4</xdr:row>
      <xdr:rowOff>123825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0980F7ED-DC57-4087-B57B-1B09F346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200025"/>
          <a:ext cx="933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10" sqref="A10"/>
    </sheetView>
  </sheetViews>
  <sheetFormatPr defaultRowHeight="12.75" x14ac:dyDescent="0.2"/>
  <cols>
    <col min="1" max="1" width="47.140625" customWidth="1"/>
  </cols>
  <sheetData>
    <row r="2" spans="1:1" x14ac:dyDescent="0.2">
      <c r="A2" s="35" t="s">
        <v>0</v>
      </c>
    </row>
    <row r="3" spans="1:1" x14ac:dyDescent="0.2">
      <c r="A3" s="34" t="s">
        <v>1</v>
      </c>
    </row>
    <row r="4" spans="1:1" x14ac:dyDescent="0.2">
      <c r="A4" s="65" t="s">
        <v>2</v>
      </c>
    </row>
    <row r="5" spans="1:1" x14ac:dyDescent="0.2">
      <c r="A5" s="34" t="s">
        <v>3</v>
      </c>
    </row>
    <row r="6" spans="1:1" x14ac:dyDescent="0.2">
      <c r="A6" s="34" t="s">
        <v>4</v>
      </c>
    </row>
    <row r="7" spans="1:1" x14ac:dyDescent="0.2">
      <c r="A7" s="34" t="s">
        <v>5</v>
      </c>
    </row>
    <row r="8" spans="1:1" x14ac:dyDescent="0.2">
      <c r="A8" s="34" t="s">
        <v>6</v>
      </c>
    </row>
    <row r="9" spans="1:1" x14ac:dyDescent="0.2">
      <c r="A9" s="34" t="s">
        <v>7</v>
      </c>
    </row>
    <row r="10" spans="1:1" x14ac:dyDescent="0.2">
      <c r="A10" s="34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58"/>
  <sheetViews>
    <sheetView showGridLines="0" tabSelected="1" topLeftCell="A16" zoomScale="130" zoomScaleNormal="130" workbookViewId="0">
      <selection activeCell="B28" sqref="B28"/>
    </sheetView>
  </sheetViews>
  <sheetFormatPr defaultColWidth="9.140625" defaultRowHeight="12.75" x14ac:dyDescent="0.2"/>
  <cols>
    <col min="1" max="2" width="2.7109375" style="30" customWidth="1"/>
    <col min="3" max="3" width="9.140625" style="30"/>
    <col min="4" max="4" width="2.5703125" style="30" customWidth="1"/>
    <col min="5" max="5" width="9.140625" style="30"/>
    <col min="6" max="6" width="8.42578125" style="30" customWidth="1"/>
    <col min="7" max="7" width="8.7109375" style="30" customWidth="1"/>
    <col min="8" max="8" width="1.7109375" style="30" customWidth="1"/>
    <col min="9" max="9" width="2.7109375" style="30" customWidth="1"/>
    <col min="10" max="10" width="13.7109375" style="30" customWidth="1"/>
    <col min="11" max="11" width="6.140625" style="30" customWidth="1"/>
    <col min="12" max="12" width="4.7109375" style="30" customWidth="1"/>
    <col min="13" max="14" width="2.85546875" style="30" customWidth="1"/>
    <col min="15" max="15" width="3.42578125" style="30" customWidth="1"/>
    <col min="16" max="16" width="2.7109375" style="30" customWidth="1"/>
    <col min="17" max="17" width="4.140625" style="30" customWidth="1"/>
    <col min="18" max="19" width="2.7109375" style="30" customWidth="1"/>
    <col min="20" max="20" width="9.140625" style="30"/>
    <col min="21" max="21" width="2.5703125" style="30" customWidth="1"/>
    <col min="22" max="22" width="9.140625" style="30"/>
    <col min="23" max="23" width="8.140625" style="30" customWidth="1"/>
    <col min="24" max="24" width="8.7109375" style="30" customWidth="1"/>
    <col min="25" max="25" width="1.7109375" style="30" customWidth="1"/>
    <col min="26" max="26" width="2.7109375" style="30" customWidth="1"/>
    <col min="27" max="27" width="13.7109375" style="30" customWidth="1"/>
    <col min="28" max="28" width="6.140625" style="30" customWidth="1"/>
    <col min="29" max="29" width="4.7109375" style="30" customWidth="1"/>
    <col min="30" max="31" width="2.85546875" style="30" customWidth="1"/>
    <col min="32" max="32" width="3.42578125" style="30" customWidth="1"/>
    <col min="33" max="33" width="2.7109375" style="30" customWidth="1"/>
    <col min="34" max="16384" width="9.140625" style="30"/>
  </cols>
  <sheetData>
    <row r="1" spans="1:33" ht="12.75" customHeight="1" x14ac:dyDescent="0.2">
      <c r="A1" s="105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R1" s="105" t="s">
        <v>9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7"/>
    </row>
    <row r="2" spans="1:33" ht="12.75" customHeight="1" x14ac:dyDescent="0.2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R2" s="108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</row>
    <row r="3" spans="1:33" ht="12.75" customHeight="1" x14ac:dyDescent="0.2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R3" s="108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10"/>
    </row>
    <row r="4" spans="1:33" ht="12.75" customHeight="1" x14ac:dyDescent="0.2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R4" s="108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</row>
    <row r="5" spans="1:33" ht="12.75" customHeight="1" x14ac:dyDescent="0.2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R5" s="108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0"/>
    </row>
    <row r="6" spans="1:33" ht="9.7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</row>
    <row r="7" spans="1:33" s="12" customFormat="1" ht="14.25" customHeight="1" thickBot="1" x14ac:dyDescent="0.25">
      <c r="A7" s="111" t="s">
        <v>10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  <c r="R7" s="111" t="s">
        <v>10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3"/>
    </row>
    <row r="8" spans="1:33" ht="15" customHeight="1" thickTop="1" x14ac:dyDescent="0.2">
      <c r="A8" s="86" t="s">
        <v>11</v>
      </c>
      <c r="B8" s="87"/>
      <c r="C8" s="92"/>
      <c r="D8" s="92"/>
      <c r="E8" s="92"/>
      <c r="F8" s="91" t="s">
        <v>12</v>
      </c>
      <c r="G8" s="91"/>
      <c r="H8" s="88"/>
      <c r="I8" s="88"/>
      <c r="J8" s="88"/>
      <c r="K8" s="3" t="s">
        <v>13</v>
      </c>
      <c r="L8" s="139"/>
      <c r="M8" s="139"/>
      <c r="N8" s="139"/>
      <c r="O8" s="139"/>
      <c r="P8" s="4"/>
      <c r="R8" s="86" t="s">
        <v>11</v>
      </c>
      <c r="S8" s="87"/>
      <c r="T8" s="199" t="str">
        <f>UPPER(C8)</f>
        <v/>
      </c>
      <c r="U8" s="199"/>
      <c r="V8" s="199"/>
      <c r="W8" s="91" t="s">
        <v>12</v>
      </c>
      <c r="X8" s="91"/>
      <c r="Y8" s="189" t="str">
        <f>UPPER(H8)</f>
        <v/>
      </c>
      <c r="Z8" s="189"/>
      <c r="AA8" s="189"/>
      <c r="AB8" s="3" t="s">
        <v>13</v>
      </c>
      <c r="AC8" s="200">
        <f>L8</f>
        <v>0</v>
      </c>
      <c r="AD8" s="200"/>
      <c r="AE8" s="200"/>
      <c r="AF8" s="200"/>
      <c r="AG8" s="4"/>
    </row>
    <row r="9" spans="1:33" ht="7.5" customHeight="1" x14ac:dyDescent="0.2">
      <c r="A9" s="1"/>
      <c r="B9" s="2"/>
      <c r="C9" s="2"/>
      <c r="D9" s="2"/>
      <c r="E9" s="31"/>
      <c r="F9" s="2"/>
      <c r="G9" s="2"/>
      <c r="H9" s="2"/>
      <c r="I9" s="2"/>
      <c r="J9" s="2"/>
      <c r="K9" s="2"/>
      <c r="L9" s="2"/>
      <c r="M9" s="2"/>
      <c r="N9" s="2"/>
      <c r="O9" s="2"/>
      <c r="P9" s="4"/>
      <c r="R9" s="1"/>
      <c r="S9" s="2"/>
      <c r="T9" s="2"/>
      <c r="U9" s="2"/>
      <c r="V9" s="31"/>
      <c r="W9" s="2"/>
      <c r="X9" s="2"/>
      <c r="Y9" s="2"/>
      <c r="Z9" s="2"/>
      <c r="AA9" s="2"/>
      <c r="AB9" s="2"/>
      <c r="AC9" s="2"/>
      <c r="AD9" s="2"/>
      <c r="AE9" s="2"/>
      <c r="AF9" s="2"/>
      <c r="AG9" s="4"/>
    </row>
    <row r="10" spans="1:33" ht="18.75" customHeight="1" x14ac:dyDescent="0.2">
      <c r="A10" s="1"/>
      <c r="B10" s="82" t="s">
        <v>14</v>
      </c>
      <c r="C10" s="83"/>
      <c r="D10" s="83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4"/>
      <c r="R10" s="1"/>
      <c r="S10" s="82" t="s">
        <v>14</v>
      </c>
      <c r="T10" s="83"/>
      <c r="U10" s="83"/>
      <c r="V10" s="78">
        <f>E10</f>
        <v>0</v>
      </c>
      <c r="W10" s="78"/>
      <c r="X10" s="78"/>
      <c r="Y10" s="78"/>
      <c r="Z10" s="78"/>
      <c r="AA10" s="78"/>
      <c r="AB10" s="78"/>
      <c r="AC10" s="78"/>
      <c r="AD10" s="78"/>
      <c r="AE10" s="78"/>
      <c r="AF10" s="102"/>
      <c r="AG10" s="4"/>
    </row>
    <row r="11" spans="1:33" ht="18.75" customHeight="1" x14ac:dyDescent="0.2">
      <c r="A11" s="1"/>
      <c r="B11" s="77" t="s">
        <v>15</v>
      </c>
      <c r="C11" s="78"/>
      <c r="D11" s="78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8"/>
      <c r="P11" s="4"/>
      <c r="R11" s="1"/>
      <c r="S11" s="77" t="s">
        <v>15</v>
      </c>
      <c r="T11" s="78"/>
      <c r="U11" s="78"/>
      <c r="V11" s="103">
        <f>E11</f>
        <v>0</v>
      </c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  <c r="AG11" s="4"/>
    </row>
    <row r="12" spans="1:33" ht="18.75" customHeight="1" x14ac:dyDescent="0.2">
      <c r="A12" s="1"/>
      <c r="B12" s="77" t="s">
        <v>16</v>
      </c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4"/>
      <c r="R12" s="1"/>
      <c r="S12" s="77" t="s">
        <v>16</v>
      </c>
      <c r="T12" s="78"/>
      <c r="U12" s="78"/>
      <c r="V12" s="78">
        <f>E12</f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102"/>
      <c r="AG12" s="4"/>
    </row>
    <row r="13" spans="1:33" ht="9" customHeight="1" x14ac:dyDescent="0.2">
      <c r="A13" s="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4"/>
      <c r="R13" s="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4"/>
    </row>
    <row r="14" spans="1:33" ht="21" customHeight="1" x14ac:dyDescent="0.2">
      <c r="A14" s="1"/>
      <c r="B14" s="75" t="s">
        <v>17</v>
      </c>
      <c r="C14" s="76"/>
      <c r="D14" s="93"/>
      <c r="E14" s="93"/>
      <c r="F14" s="93"/>
      <c r="G14" s="93"/>
      <c r="H14" s="93"/>
      <c r="I14" s="93"/>
      <c r="J14" s="94"/>
      <c r="K14" s="75" t="s">
        <v>18</v>
      </c>
      <c r="L14" s="76"/>
      <c r="M14" s="95"/>
      <c r="N14" s="95"/>
      <c r="O14" s="96"/>
      <c r="P14" s="4"/>
      <c r="R14" s="1"/>
      <c r="S14" s="75" t="s">
        <v>17</v>
      </c>
      <c r="T14" s="76"/>
      <c r="U14" s="84">
        <f>D14</f>
        <v>0</v>
      </c>
      <c r="V14" s="84"/>
      <c r="W14" s="84"/>
      <c r="X14" s="84"/>
      <c r="Y14" s="84"/>
      <c r="Z14" s="84"/>
      <c r="AA14" s="85"/>
      <c r="AB14" s="75" t="s">
        <v>18</v>
      </c>
      <c r="AC14" s="76"/>
      <c r="AD14" s="198">
        <f>(M14)</f>
        <v>0</v>
      </c>
      <c r="AE14" s="190"/>
      <c r="AF14" s="191"/>
      <c r="AG14" s="4"/>
    </row>
    <row r="15" spans="1:33" ht="21" customHeight="1" x14ac:dyDescent="0.2">
      <c r="A15" s="1"/>
      <c r="B15" s="75" t="s">
        <v>19</v>
      </c>
      <c r="C15" s="76"/>
      <c r="D15" s="97"/>
      <c r="E15" s="98"/>
      <c r="F15" s="99"/>
      <c r="G15" s="75" t="s">
        <v>20</v>
      </c>
      <c r="H15" s="76"/>
      <c r="I15" s="100"/>
      <c r="J15" s="101"/>
      <c r="K15" s="134" t="s">
        <v>21</v>
      </c>
      <c r="L15" s="135"/>
      <c r="M15" s="135"/>
      <c r="N15" s="89"/>
      <c r="O15" s="90"/>
      <c r="P15" s="4"/>
      <c r="R15" s="1"/>
      <c r="S15" s="75" t="s">
        <v>19</v>
      </c>
      <c r="T15" s="76"/>
      <c r="U15" s="145">
        <f>D15</f>
        <v>0</v>
      </c>
      <c r="V15" s="146"/>
      <c r="W15" s="147"/>
      <c r="X15" s="75" t="s">
        <v>20</v>
      </c>
      <c r="Y15" s="76"/>
      <c r="Z15" s="148">
        <f>I15</f>
        <v>0</v>
      </c>
      <c r="AA15" s="149"/>
      <c r="AB15" s="75" t="s">
        <v>22</v>
      </c>
      <c r="AC15" s="76"/>
      <c r="AD15" s="76"/>
      <c r="AE15" s="190" t="str">
        <f>UPPER(N15)</f>
        <v/>
      </c>
      <c r="AF15" s="191"/>
      <c r="AG15" s="4"/>
    </row>
    <row r="16" spans="1:33" ht="5.25" customHeight="1" thickBo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4"/>
    </row>
    <row r="17" spans="1:33" ht="21" customHeight="1" thickBot="1" x14ac:dyDescent="0.25">
      <c r="A17" s="1"/>
      <c r="B17" s="183" t="s">
        <v>23</v>
      </c>
      <c r="C17" s="184"/>
      <c r="D17" s="184"/>
      <c r="E17" s="185"/>
      <c r="F17" s="164" t="s">
        <v>3</v>
      </c>
      <c r="G17" s="165"/>
      <c r="H17" s="165"/>
      <c r="I17" s="166"/>
      <c r="J17" s="74" t="s">
        <v>24</v>
      </c>
      <c r="K17" s="167"/>
      <c r="L17" s="168"/>
      <c r="M17" s="168"/>
      <c r="N17" s="168"/>
      <c r="O17" s="169"/>
      <c r="P17" s="4"/>
      <c r="R17" s="1"/>
      <c r="S17" s="183" t="s">
        <v>23</v>
      </c>
      <c r="T17" s="184"/>
      <c r="U17" s="184"/>
      <c r="V17" s="185"/>
      <c r="W17" s="192" t="str">
        <f>F17</f>
        <v>Lot Release Certification</v>
      </c>
      <c r="X17" s="193"/>
      <c r="Y17" s="193"/>
      <c r="Z17" s="194"/>
      <c r="AA17" s="60" t="s">
        <v>24</v>
      </c>
      <c r="AB17" s="195">
        <f>K17</f>
        <v>0</v>
      </c>
      <c r="AC17" s="196"/>
      <c r="AD17" s="196"/>
      <c r="AE17" s="196"/>
      <c r="AF17" s="197"/>
      <c r="AG17" s="4"/>
    </row>
    <row r="18" spans="1:33" ht="14.25" customHeight="1" thickBot="1" x14ac:dyDescent="0.25">
      <c r="A18" s="1"/>
      <c r="B18" s="186"/>
      <c r="C18" s="187"/>
      <c r="D18" s="187"/>
      <c r="E18" s="188"/>
      <c r="F18" s="180"/>
      <c r="G18" s="181"/>
      <c r="H18" s="181"/>
      <c r="I18" s="182"/>
      <c r="J18" s="150"/>
      <c r="K18" s="151"/>
      <c r="L18" s="151"/>
      <c r="M18" s="151"/>
      <c r="N18" s="151"/>
      <c r="O18" s="152"/>
      <c r="P18" s="4"/>
      <c r="R18" s="1"/>
      <c r="S18" s="186"/>
      <c r="T18" s="187"/>
      <c r="U18" s="187"/>
      <c r="V18" s="188"/>
      <c r="W18" s="142" t="str">
        <f>PROPER(F18)</f>
        <v/>
      </c>
      <c r="X18" s="143"/>
      <c r="Y18" s="143"/>
      <c r="Z18" s="144"/>
      <c r="AA18" s="150"/>
      <c r="AB18" s="151"/>
      <c r="AC18" s="151"/>
      <c r="AD18" s="151"/>
      <c r="AE18" s="151"/>
      <c r="AF18" s="152"/>
      <c r="AG18" s="4"/>
    </row>
    <row r="19" spans="1:33" ht="5.25" customHeight="1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R19" s="5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s="12" customFormat="1" ht="3.75" customHeight="1" x14ac:dyDescent="0.2">
      <c r="A20" s="15"/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6"/>
      <c r="R20" s="15"/>
      <c r="S20" s="13"/>
      <c r="T20" s="13"/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16"/>
    </row>
    <row r="21" spans="1:33" s="12" customFormat="1" ht="15" customHeight="1" x14ac:dyDescent="0.2">
      <c r="A21" s="177" t="s">
        <v>25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9"/>
      <c r="R21" s="177" t="s">
        <v>25</v>
      </c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9"/>
    </row>
    <row r="22" spans="1:33" s="12" customFormat="1" ht="5.0999999999999996" customHeight="1" x14ac:dyDescent="0.2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R22" s="8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s="12" customFormat="1" ht="19.5" customHeight="1" x14ac:dyDescent="0.2">
      <c r="A23" s="8"/>
      <c r="B23" s="10"/>
      <c r="C23" s="81" t="s">
        <v>26</v>
      </c>
      <c r="D23" s="81"/>
      <c r="E23" s="81"/>
      <c r="F23" s="36"/>
      <c r="G23" s="36" t="s">
        <v>27</v>
      </c>
      <c r="H23" s="10"/>
      <c r="I23" s="10"/>
      <c r="J23" s="81" t="s">
        <v>26</v>
      </c>
      <c r="K23" s="81"/>
      <c r="L23" s="81"/>
      <c r="M23" s="36" t="s">
        <v>27</v>
      </c>
      <c r="N23" s="10"/>
      <c r="O23" s="10"/>
      <c r="P23" s="11"/>
      <c r="R23" s="8"/>
      <c r="S23" s="10"/>
      <c r="T23" s="81" t="s">
        <v>26</v>
      </c>
      <c r="U23" s="81"/>
      <c r="V23" s="81"/>
      <c r="W23" s="36"/>
      <c r="X23" s="36" t="s">
        <v>27</v>
      </c>
      <c r="Y23" s="10"/>
      <c r="Z23" s="10"/>
      <c r="AA23" s="81" t="s">
        <v>26</v>
      </c>
      <c r="AB23" s="81"/>
      <c r="AC23" s="81"/>
      <c r="AD23" s="36" t="s">
        <v>27</v>
      </c>
      <c r="AE23" s="10"/>
      <c r="AF23" s="10"/>
      <c r="AG23" s="11"/>
    </row>
    <row r="24" spans="1:33" s="12" customFormat="1" ht="12" customHeight="1" x14ac:dyDescent="0.2">
      <c r="A24" s="8"/>
      <c r="B24" s="29"/>
      <c r="C24" s="37" t="s">
        <v>28</v>
      </c>
      <c r="D24" s="37"/>
      <c r="E24" s="37"/>
      <c r="F24" s="38"/>
      <c r="G24" s="68" t="str">
        <f>IF(B24="x",300,"")</f>
        <v/>
      </c>
      <c r="H24" s="9"/>
      <c r="I24" s="29"/>
      <c r="J24" s="9" t="s">
        <v>29</v>
      </c>
      <c r="K24" s="9"/>
      <c r="L24" s="9"/>
      <c r="M24" s="141" t="str">
        <f>IF(I24="x",500,"")</f>
        <v/>
      </c>
      <c r="N24" s="141"/>
      <c r="O24" s="141"/>
      <c r="P24" s="11"/>
      <c r="R24" s="8"/>
      <c r="S24" s="61" t="str">
        <f>UPPER(B24)</f>
        <v/>
      </c>
      <c r="T24" s="37" t="s">
        <v>28</v>
      </c>
      <c r="U24" s="37"/>
      <c r="V24" s="37"/>
      <c r="W24" s="62"/>
      <c r="X24" s="68" t="str">
        <f>G24</f>
        <v/>
      </c>
      <c r="Y24" s="9"/>
      <c r="Z24" s="61" t="str">
        <f>UPPER(I24)</f>
        <v/>
      </c>
      <c r="AA24" s="9" t="s">
        <v>29</v>
      </c>
      <c r="AB24" s="9"/>
      <c r="AC24" s="9"/>
      <c r="AD24" s="141" t="str">
        <f>M24</f>
        <v/>
      </c>
      <c r="AE24" s="141"/>
      <c r="AF24" s="141"/>
      <c r="AG24" s="11"/>
    </row>
    <row r="25" spans="1:33" s="12" customFormat="1" ht="5.0999999999999996" customHeight="1" x14ac:dyDescent="0.2">
      <c r="A25" s="8"/>
      <c r="B25" s="59"/>
      <c r="C25" s="37"/>
      <c r="D25" s="37"/>
      <c r="E25" s="37"/>
      <c r="F25" s="39"/>
      <c r="G25" s="48"/>
      <c r="H25" s="9"/>
      <c r="I25" s="17"/>
      <c r="M25" s="69"/>
      <c r="N25" s="69"/>
      <c r="O25" s="70"/>
      <c r="P25" s="11"/>
      <c r="R25" s="8"/>
      <c r="S25" s="59"/>
      <c r="T25" s="37"/>
      <c r="U25" s="37"/>
      <c r="V25" s="37"/>
      <c r="W25" s="39"/>
      <c r="X25" s="48"/>
      <c r="Y25" s="9"/>
      <c r="Z25" s="17"/>
      <c r="AD25" s="69"/>
      <c r="AE25" s="69"/>
      <c r="AF25" s="70"/>
      <c r="AG25" s="11"/>
    </row>
    <row r="26" spans="1:33" s="12" customFormat="1" ht="12" customHeight="1" x14ac:dyDescent="0.2">
      <c r="A26" s="8"/>
      <c r="B26" s="29"/>
      <c r="C26" s="37" t="s">
        <v>30</v>
      </c>
      <c r="D26" s="37"/>
      <c r="E26" s="37"/>
      <c r="F26" s="40"/>
      <c r="G26" s="68" t="str">
        <f>IF(B26="x",2000,"")</f>
        <v/>
      </c>
      <c r="H26" s="9"/>
      <c r="I26" s="29"/>
      <c r="J26" s="9" t="s">
        <v>31</v>
      </c>
      <c r="K26" s="9"/>
      <c r="M26" s="141" t="str">
        <f>IF(I26="x",500,"")</f>
        <v/>
      </c>
      <c r="N26" s="141"/>
      <c r="O26" s="141"/>
      <c r="P26" s="11"/>
      <c r="R26" s="8"/>
      <c r="S26" s="61" t="str">
        <f>UPPER(B26)</f>
        <v/>
      </c>
      <c r="T26" s="37" t="s">
        <v>30</v>
      </c>
      <c r="U26" s="37"/>
      <c r="V26" s="37"/>
      <c r="W26" s="39"/>
      <c r="X26" s="68" t="str">
        <f>G26</f>
        <v/>
      </c>
      <c r="Y26" s="9"/>
      <c r="Z26" s="61" t="str">
        <f>UPPER(I26)</f>
        <v/>
      </c>
      <c r="AA26" s="9" t="s">
        <v>31</v>
      </c>
      <c r="AB26" s="9"/>
      <c r="AD26" s="141" t="str">
        <f>M26</f>
        <v/>
      </c>
      <c r="AE26" s="141"/>
      <c r="AF26" s="141"/>
      <c r="AG26" s="11"/>
    </row>
    <row r="27" spans="1:33" s="12" customFormat="1" ht="5.0999999999999996" customHeight="1" x14ac:dyDescent="0.2">
      <c r="A27" s="8"/>
      <c r="B27" s="59"/>
      <c r="C27" s="37"/>
      <c r="D27" s="37"/>
      <c r="E27" s="37"/>
      <c r="F27" s="39"/>
      <c r="G27" s="48"/>
      <c r="H27" s="9"/>
      <c r="I27" s="17"/>
      <c r="J27" s="9"/>
      <c r="K27" s="9"/>
      <c r="L27" s="9"/>
      <c r="M27" s="71"/>
      <c r="N27" s="71"/>
      <c r="O27" s="70"/>
      <c r="P27" s="11"/>
      <c r="R27" s="8"/>
      <c r="S27" s="59"/>
      <c r="T27" s="37"/>
      <c r="U27" s="37"/>
      <c r="V27" s="37"/>
      <c r="W27" s="39"/>
      <c r="X27" s="48"/>
      <c r="Y27" s="9"/>
      <c r="Z27" s="17"/>
      <c r="AA27" s="9"/>
      <c r="AB27" s="9"/>
      <c r="AC27" s="9"/>
      <c r="AD27" s="71"/>
      <c r="AE27" s="71"/>
      <c r="AF27" s="70"/>
      <c r="AG27" s="11"/>
    </row>
    <row r="28" spans="1:33" s="12" customFormat="1" ht="12" customHeight="1" x14ac:dyDescent="0.2">
      <c r="A28" s="8"/>
      <c r="B28" s="29"/>
      <c r="C28" s="37" t="s">
        <v>32</v>
      </c>
      <c r="D28" s="37"/>
      <c r="E28" s="37"/>
      <c r="F28" s="40"/>
      <c r="G28" s="68" t="str">
        <f>IF(B28="x",300,"")</f>
        <v/>
      </c>
      <c r="H28" s="9"/>
      <c r="I28" s="29"/>
      <c r="J28" s="9" t="s">
        <v>33</v>
      </c>
      <c r="K28" s="9"/>
      <c r="M28" s="141" t="str">
        <f>IF(I28="x",500,"")</f>
        <v/>
      </c>
      <c r="N28" s="141"/>
      <c r="O28" s="141"/>
      <c r="P28" s="11"/>
      <c r="R28" s="8"/>
      <c r="S28" s="61" t="str">
        <f>UPPER(B28)</f>
        <v/>
      </c>
      <c r="T28" s="37" t="s">
        <v>32</v>
      </c>
      <c r="U28" s="37"/>
      <c r="V28" s="37"/>
      <c r="W28" s="39"/>
      <c r="X28" s="68" t="str">
        <f>G28</f>
        <v/>
      </c>
      <c r="Y28" s="9"/>
      <c r="Z28" s="61" t="str">
        <f>UPPER(I28)</f>
        <v/>
      </c>
      <c r="AA28" s="9" t="s">
        <v>33</v>
      </c>
      <c r="AB28" s="9"/>
      <c r="AD28" s="141" t="str">
        <f>M28</f>
        <v/>
      </c>
      <c r="AE28" s="141"/>
      <c r="AF28" s="141"/>
      <c r="AG28" s="11"/>
    </row>
    <row r="29" spans="1:33" s="12" customFormat="1" ht="5.0999999999999996" customHeight="1" x14ac:dyDescent="0.2">
      <c r="A29" s="8"/>
      <c r="B29" s="59"/>
      <c r="C29" s="37"/>
      <c r="D29" s="37"/>
      <c r="E29" s="37"/>
      <c r="F29" s="39"/>
      <c r="G29" s="48"/>
      <c r="H29" s="9"/>
      <c r="I29" s="17"/>
      <c r="J29" s="9"/>
      <c r="K29" s="9"/>
      <c r="L29" s="9"/>
      <c r="M29" s="71"/>
      <c r="N29" s="71"/>
      <c r="O29" s="70"/>
      <c r="P29" s="11"/>
      <c r="R29" s="8"/>
      <c r="S29" s="59"/>
      <c r="T29" s="37"/>
      <c r="U29" s="37"/>
      <c r="V29" s="37"/>
      <c r="W29" s="39"/>
      <c r="X29" s="48"/>
      <c r="Y29" s="9"/>
      <c r="Z29" s="17"/>
      <c r="AA29" s="9"/>
      <c r="AB29" s="9"/>
      <c r="AC29" s="9"/>
      <c r="AD29" s="71"/>
      <c r="AE29" s="71"/>
      <c r="AF29" s="70"/>
      <c r="AG29" s="11"/>
    </row>
    <row r="30" spans="1:33" s="12" customFormat="1" ht="13.5" customHeight="1" x14ac:dyDescent="0.2">
      <c r="A30" s="8"/>
      <c r="B30" s="29"/>
      <c r="C30" s="37" t="s">
        <v>34</v>
      </c>
      <c r="D30" s="37"/>
      <c r="E30" s="37"/>
      <c r="F30" s="40"/>
      <c r="G30" s="68" t="str">
        <f>IF(B30="x",500,"")</f>
        <v/>
      </c>
      <c r="H30" s="9"/>
      <c r="I30" s="29"/>
      <c r="J30" s="9" t="s">
        <v>35</v>
      </c>
      <c r="K30" s="9"/>
      <c r="L30" s="9"/>
      <c r="M30" s="141" t="str">
        <f>IF(I30="x",600,"")</f>
        <v/>
      </c>
      <c r="N30" s="141"/>
      <c r="O30" s="141"/>
      <c r="P30" s="11"/>
      <c r="R30" s="8"/>
      <c r="S30" s="61" t="str">
        <f>UPPER(B30)</f>
        <v/>
      </c>
      <c r="T30" s="37" t="s">
        <v>34</v>
      </c>
      <c r="U30" s="37"/>
      <c r="V30" s="37"/>
      <c r="W30" s="39"/>
      <c r="X30" s="68" t="str">
        <f>G30</f>
        <v/>
      </c>
      <c r="Y30" s="9"/>
      <c r="Z30" s="61" t="str">
        <f>UPPER(I30)</f>
        <v/>
      </c>
      <c r="AA30" s="9" t="s">
        <v>35</v>
      </c>
      <c r="AB30" s="9"/>
      <c r="AC30" s="9"/>
      <c r="AD30" s="141" t="str">
        <f>M30</f>
        <v/>
      </c>
      <c r="AE30" s="141"/>
      <c r="AF30" s="141"/>
      <c r="AG30" s="11"/>
    </row>
    <row r="31" spans="1:33" s="12" customFormat="1" ht="5.0999999999999996" customHeight="1" x14ac:dyDescent="0.2">
      <c r="A31" s="8"/>
      <c r="B31" s="59"/>
      <c r="C31" s="37"/>
      <c r="D31" s="37"/>
      <c r="E31" s="37"/>
      <c r="F31" s="39"/>
      <c r="G31" s="48"/>
      <c r="H31" s="9"/>
      <c r="I31" s="10"/>
      <c r="J31" s="9"/>
      <c r="K31" s="9"/>
      <c r="L31" s="9"/>
      <c r="M31" s="71"/>
      <c r="N31" s="71"/>
      <c r="O31" s="70"/>
      <c r="P31" s="11"/>
      <c r="R31" s="8"/>
      <c r="S31" s="59"/>
      <c r="T31" s="37"/>
      <c r="U31" s="37"/>
      <c r="V31" s="37"/>
      <c r="W31" s="39"/>
      <c r="X31" s="48"/>
      <c r="Y31" s="9"/>
      <c r="Z31" s="10"/>
      <c r="AA31" s="9"/>
      <c r="AB31" s="9"/>
      <c r="AC31" s="9"/>
      <c r="AD31" s="71"/>
      <c r="AE31" s="71"/>
      <c r="AF31" s="70"/>
      <c r="AG31" s="11"/>
    </row>
    <row r="32" spans="1:33" s="12" customFormat="1" ht="12" customHeight="1" x14ac:dyDescent="0.2">
      <c r="A32" s="8"/>
      <c r="B32" s="29"/>
      <c r="C32" s="37" t="s">
        <v>36</v>
      </c>
      <c r="D32" s="37"/>
      <c r="E32" s="37"/>
      <c r="F32" s="40"/>
      <c r="G32" s="68" t="str">
        <f>IF(B32="x",350,"")</f>
        <v/>
      </c>
      <c r="H32" s="9"/>
      <c r="I32" s="29"/>
      <c r="J32" s="9" t="s">
        <v>37</v>
      </c>
      <c r="K32" s="9"/>
      <c r="L32" s="9"/>
      <c r="M32" s="141" t="str">
        <f>IF(I32="x",600,"")</f>
        <v/>
      </c>
      <c r="N32" s="141"/>
      <c r="O32" s="141"/>
      <c r="P32" s="11"/>
      <c r="R32" s="8"/>
      <c r="S32" s="61" t="str">
        <f>UPPER(B32)</f>
        <v/>
      </c>
      <c r="T32" s="37" t="s">
        <v>36</v>
      </c>
      <c r="U32" s="37"/>
      <c r="V32" s="37"/>
      <c r="W32" s="39"/>
      <c r="X32" s="68" t="str">
        <f>G32</f>
        <v/>
      </c>
      <c r="Y32" s="9"/>
      <c r="Z32" s="61" t="str">
        <f>UPPER(I32)</f>
        <v/>
      </c>
      <c r="AA32" s="9" t="s">
        <v>37</v>
      </c>
      <c r="AB32" s="9"/>
      <c r="AC32" s="9"/>
      <c r="AD32" s="141" t="str">
        <f>M32</f>
        <v/>
      </c>
      <c r="AE32" s="141"/>
      <c r="AF32" s="141"/>
      <c r="AG32" s="11"/>
    </row>
    <row r="33" spans="1:33" s="12" customFormat="1" ht="5.0999999999999996" customHeight="1" x14ac:dyDescent="0.2">
      <c r="A33" s="8"/>
      <c r="B33" s="59"/>
      <c r="C33" s="37"/>
      <c r="D33" s="37"/>
      <c r="E33" s="37"/>
      <c r="F33" s="39"/>
      <c r="G33" s="48"/>
      <c r="H33" s="9"/>
      <c r="I33" s="17"/>
      <c r="J33" s="9"/>
      <c r="K33" s="9"/>
      <c r="L33" s="9"/>
      <c r="M33" s="71"/>
      <c r="N33" s="71"/>
      <c r="O33" s="70"/>
      <c r="P33" s="11"/>
      <c r="R33" s="8"/>
      <c r="S33" s="59"/>
      <c r="T33" s="37"/>
      <c r="U33" s="37"/>
      <c r="V33" s="37"/>
      <c r="W33" s="39"/>
      <c r="X33" s="48"/>
      <c r="Y33" s="9"/>
      <c r="Z33" s="17"/>
      <c r="AA33" s="9"/>
      <c r="AB33" s="9"/>
      <c r="AC33" s="9"/>
      <c r="AD33" s="71"/>
      <c r="AE33" s="71"/>
      <c r="AF33" s="70"/>
      <c r="AG33" s="11"/>
    </row>
    <row r="34" spans="1:33" s="12" customFormat="1" ht="12" customHeight="1" x14ac:dyDescent="0.2">
      <c r="A34" s="8"/>
      <c r="B34" s="29"/>
      <c r="C34" s="37" t="s">
        <v>38</v>
      </c>
      <c r="D34" s="37"/>
      <c r="E34" s="37"/>
      <c r="F34" s="40"/>
      <c r="G34" s="68" t="str">
        <f>IF(B34="x",2500,"")</f>
        <v/>
      </c>
      <c r="H34" s="9"/>
      <c r="I34" s="29"/>
      <c r="J34" s="9" t="s">
        <v>39</v>
      </c>
      <c r="K34" s="9"/>
      <c r="L34" s="9"/>
      <c r="M34" s="141" t="str">
        <f>IF(I34="x",300,"")</f>
        <v/>
      </c>
      <c r="N34" s="141"/>
      <c r="O34" s="141"/>
      <c r="P34" s="11"/>
      <c r="R34" s="8"/>
      <c r="S34" s="61" t="str">
        <f>UPPER(B34)</f>
        <v/>
      </c>
      <c r="T34" s="37" t="s">
        <v>38</v>
      </c>
      <c r="U34" s="37"/>
      <c r="V34" s="37"/>
      <c r="W34" s="39"/>
      <c r="X34" s="68" t="str">
        <f>G34</f>
        <v/>
      </c>
      <c r="Y34" s="9"/>
      <c r="Z34" s="61" t="str">
        <f>UPPER(I34)</f>
        <v/>
      </c>
      <c r="AA34" s="9" t="s">
        <v>39</v>
      </c>
      <c r="AB34" s="9"/>
      <c r="AC34" s="9"/>
      <c r="AD34" s="141" t="str">
        <f>M34</f>
        <v/>
      </c>
      <c r="AE34" s="141"/>
      <c r="AF34" s="141"/>
      <c r="AG34" s="11"/>
    </row>
    <row r="35" spans="1:33" s="12" customFormat="1" ht="5.0999999999999996" customHeight="1" x14ac:dyDescent="0.2">
      <c r="A35" s="8"/>
      <c r="B35" s="59"/>
      <c r="C35" s="37"/>
      <c r="D35" s="37"/>
      <c r="E35" s="37"/>
      <c r="F35" s="39"/>
      <c r="G35" s="48"/>
      <c r="H35" s="9"/>
      <c r="I35" s="17"/>
      <c r="J35" s="9"/>
      <c r="K35" s="9"/>
      <c r="L35" s="9"/>
      <c r="M35" s="71"/>
      <c r="N35" s="71"/>
      <c r="O35" s="70"/>
      <c r="P35" s="11"/>
      <c r="R35" s="8"/>
      <c r="S35" s="59"/>
      <c r="T35" s="37"/>
      <c r="U35" s="37"/>
      <c r="V35" s="37"/>
      <c r="W35" s="39"/>
      <c r="X35" s="48"/>
      <c r="Y35" s="9"/>
      <c r="Z35" s="17"/>
      <c r="AA35" s="9"/>
      <c r="AB35" s="9"/>
      <c r="AC35" s="9"/>
      <c r="AD35" s="71"/>
      <c r="AE35" s="71"/>
      <c r="AF35" s="70"/>
      <c r="AG35" s="11"/>
    </row>
    <row r="36" spans="1:33" s="12" customFormat="1" ht="12" customHeight="1" x14ac:dyDescent="0.2">
      <c r="A36" s="8"/>
      <c r="B36" s="29"/>
      <c r="C36" s="37" t="s">
        <v>40</v>
      </c>
      <c r="D36" s="37"/>
      <c r="E36" s="37"/>
      <c r="F36" s="40"/>
      <c r="G36" s="68" t="str">
        <f>IF(B36="x",4000,"")</f>
        <v/>
      </c>
      <c r="H36" s="9"/>
      <c r="I36" s="29"/>
      <c r="J36" s="9" t="s">
        <v>41</v>
      </c>
      <c r="K36" s="9"/>
      <c r="L36" s="9"/>
      <c r="M36" s="141" t="str">
        <f>IF(I36="x",1000,"")</f>
        <v/>
      </c>
      <c r="N36" s="141"/>
      <c r="O36" s="141"/>
      <c r="P36" s="11"/>
      <c r="R36" s="8"/>
      <c r="S36" s="61" t="str">
        <f>UPPER(B36)</f>
        <v/>
      </c>
      <c r="T36" s="37" t="s">
        <v>40</v>
      </c>
      <c r="U36" s="37"/>
      <c r="V36" s="37"/>
      <c r="W36" s="39"/>
      <c r="X36" s="68" t="str">
        <f>G36</f>
        <v/>
      </c>
      <c r="Y36" s="9"/>
      <c r="Z36" s="61" t="str">
        <f>UPPER(I36)</f>
        <v/>
      </c>
      <c r="AA36" s="9" t="s">
        <v>42</v>
      </c>
      <c r="AB36" s="9"/>
      <c r="AC36" s="9"/>
      <c r="AD36" s="141" t="str">
        <f>M36</f>
        <v/>
      </c>
      <c r="AE36" s="141"/>
      <c r="AF36" s="141"/>
      <c r="AG36" s="11"/>
    </row>
    <row r="37" spans="1:33" s="12" customFormat="1" ht="5.0999999999999996" customHeight="1" x14ac:dyDescent="0.2">
      <c r="A37" s="8"/>
      <c r="B37" s="59"/>
      <c r="C37" s="37"/>
      <c r="D37" s="37"/>
      <c r="E37" s="37"/>
      <c r="F37" s="37"/>
      <c r="G37" s="48"/>
      <c r="H37" s="9"/>
      <c r="I37" s="17"/>
      <c r="J37" s="9"/>
      <c r="K37" s="9"/>
      <c r="L37" s="9"/>
      <c r="M37" s="71"/>
      <c r="N37" s="71"/>
      <c r="O37" s="72"/>
      <c r="P37" s="11"/>
      <c r="R37" s="8"/>
      <c r="S37" s="59"/>
      <c r="T37" s="37"/>
      <c r="U37" s="37"/>
      <c r="V37" s="37"/>
      <c r="W37" s="37"/>
      <c r="X37" s="48"/>
      <c r="Y37" s="9"/>
      <c r="Z37" s="17"/>
      <c r="AA37" s="9"/>
      <c r="AB37" s="9"/>
      <c r="AC37" s="9"/>
      <c r="AD37" s="71"/>
      <c r="AE37" s="71"/>
      <c r="AF37" s="72"/>
      <c r="AG37" s="11"/>
    </row>
    <row r="38" spans="1:33" s="12" customFormat="1" ht="12" customHeight="1" x14ac:dyDescent="0.2">
      <c r="A38" s="8"/>
      <c r="B38" s="29"/>
      <c r="C38" s="37" t="s">
        <v>43</v>
      </c>
      <c r="D38" s="37"/>
      <c r="E38" s="37"/>
      <c r="F38" s="37"/>
      <c r="G38" s="68" t="str">
        <f>IF(B38="x",1500,"")</f>
        <v/>
      </c>
      <c r="H38" s="9"/>
      <c r="I38" s="29"/>
      <c r="J38" s="9" t="s">
        <v>44</v>
      </c>
      <c r="K38" s="41"/>
      <c r="L38" s="41"/>
      <c r="M38" s="73"/>
      <c r="N38" s="73"/>
      <c r="O38" s="73"/>
      <c r="P38" s="11"/>
      <c r="R38" s="8"/>
      <c r="S38" s="61" t="str">
        <f>UPPER(B38)</f>
        <v/>
      </c>
      <c r="T38" s="37" t="s">
        <v>43</v>
      </c>
      <c r="U38" s="37"/>
      <c r="V38" s="37"/>
      <c r="W38" s="37"/>
      <c r="X38" s="68" t="str">
        <f>G38</f>
        <v/>
      </c>
      <c r="Y38" s="9"/>
      <c r="Z38" s="61" t="str">
        <f>UPPER(I38)</f>
        <v/>
      </c>
      <c r="AA38" s="9" t="s">
        <v>44</v>
      </c>
      <c r="AB38" s="9"/>
      <c r="AC38" s="9"/>
      <c r="AD38" s="71"/>
      <c r="AE38" s="71"/>
      <c r="AF38" s="71"/>
      <c r="AG38" s="11"/>
    </row>
    <row r="39" spans="1:33" s="12" customFormat="1" ht="5.0999999999999996" customHeight="1" x14ac:dyDescent="0.2">
      <c r="A39" s="8"/>
      <c r="B39" s="10"/>
      <c r="C39" s="37"/>
      <c r="D39" s="37"/>
      <c r="E39" s="37"/>
      <c r="F39" s="37"/>
      <c r="G39" s="48"/>
      <c r="H39" s="9"/>
      <c r="I39" s="17"/>
      <c r="J39" s="9"/>
      <c r="K39" s="9"/>
      <c r="L39" s="9"/>
      <c r="M39" s="71"/>
      <c r="N39" s="71"/>
      <c r="O39" s="72"/>
      <c r="P39" s="11"/>
      <c r="R39" s="8"/>
      <c r="S39" s="10"/>
      <c r="T39" s="37"/>
      <c r="U39" s="37"/>
      <c r="V39" s="37"/>
      <c r="W39" s="37"/>
      <c r="X39" s="48"/>
      <c r="Y39" s="9"/>
      <c r="Z39" s="17"/>
      <c r="AA39" s="9"/>
      <c r="AB39" s="9"/>
      <c r="AC39" s="9"/>
      <c r="AD39" s="71"/>
      <c r="AE39" s="71"/>
      <c r="AF39" s="72"/>
      <c r="AG39" s="11"/>
    </row>
    <row r="40" spans="1:33" s="12" customFormat="1" ht="12" customHeight="1" x14ac:dyDescent="0.2">
      <c r="A40" s="8"/>
      <c r="B40" s="29"/>
      <c r="C40" s="37" t="s">
        <v>45</v>
      </c>
      <c r="D40" s="37"/>
      <c r="E40" s="37"/>
      <c r="F40" s="37"/>
      <c r="G40" s="68" t="str">
        <f>IF(B40="x",2000,"")</f>
        <v/>
      </c>
      <c r="H40" s="9"/>
      <c r="I40" s="17"/>
      <c r="J40" s="176"/>
      <c r="K40" s="176"/>
      <c r="L40" s="41"/>
      <c r="M40" s="175"/>
      <c r="N40" s="175"/>
      <c r="O40" s="175"/>
      <c r="P40" s="11"/>
      <c r="R40" s="8"/>
      <c r="S40" s="61" t="str">
        <f>UPPER(B40)</f>
        <v/>
      </c>
      <c r="T40" s="37" t="s">
        <v>45</v>
      </c>
      <c r="U40" s="37"/>
      <c r="V40" s="37"/>
      <c r="W40" s="37"/>
      <c r="X40" s="68" t="str">
        <f>G40</f>
        <v/>
      </c>
      <c r="Y40" s="9"/>
      <c r="Z40" s="17"/>
      <c r="AA40" s="114" t="str">
        <f>PROPER(J40)</f>
        <v/>
      </c>
      <c r="AB40" s="114"/>
      <c r="AC40" s="9"/>
      <c r="AD40" s="141">
        <f>M40</f>
        <v>0</v>
      </c>
      <c r="AE40" s="141"/>
      <c r="AF40" s="141"/>
      <c r="AG40" s="11"/>
    </row>
    <row r="41" spans="1:33" s="12" customFormat="1" ht="6" customHeight="1" thickBot="1" x14ac:dyDescent="0.25">
      <c r="A41" s="8"/>
      <c r="B41" s="49"/>
      <c r="C41" s="37"/>
      <c r="D41" s="37"/>
      <c r="E41" s="37"/>
      <c r="F41" s="37"/>
      <c r="G41" s="48"/>
      <c r="H41" s="9"/>
      <c r="I41" s="17"/>
      <c r="J41" s="63"/>
      <c r="K41" s="63"/>
      <c r="L41" s="9"/>
      <c r="M41" s="50"/>
      <c r="N41" s="50"/>
      <c r="O41" s="50"/>
      <c r="P41" s="11"/>
      <c r="R41" s="8"/>
      <c r="S41" s="59"/>
      <c r="T41" s="37"/>
      <c r="U41" s="37"/>
      <c r="V41" s="37"/>
      <c r="W41" s="37"/>
      <c r="X41" s="48"/>
      <c r="Y41" s="9"/>
      <c r="Z41" s="17"/>
      <c r="AA41" s="63"/>
      <c r="AB41" s="63"/>
      <c r="AC41" s="9"/>
      <c r="AD41" s="50"/>
      <c r="AE41" s="50"/>
      <c r="AF41" s="50"/>
      <c r="AG41" s="11"/>
    </row>
    <row r="42" spans="1:33" s="12" customFormat="1" ht="12.75" customHeight="1" thickBot="1" x14ac:dyDescent="0.25">
      <c r="A42" s="170" t="s">
        <v>46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2"/>
      <c r="R42" s="170" t="s">
        <v>46</v>
      </c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2"/>
    </row>
    <row r="43" spans="1:33" s="12" customFormat="1" ht="14.25" customHeight="1" thickBot="1" x14ac:dyDescent="0.25">
      <c r="A43" s="8"/>
      <c r="B43" s="133" t="s">
        <v>47</v>
      </c>
      <c r="C43" s="133"/>
      <c r="D43" s="173" t="str">
        <f>PROPER(N15)</f>
        <v/>
      </c>
      <c r="E43" s="173"/>
      <c r="F43" s="56" t="s">
        <v>48</v>
      </c>
      <c r="G43" s="174">
        <f>SUM(K17,G24:G40,M24:O40)*N15</f>
        <v>0</v>
      </c>
      <c r="H43" s="174"/>
      <c r="I43" s="43" t="s">
        <v>49</v>
      </c>
      <c r="J43" s="66">
        <f>IF(G43=0,0,IF(G43*1%&lt;=10,10,G43*1%))</f>
        <v>0</v>
      </c>
      <c r="K43" s="44"/>
      <c r="P43" s="11"/>
      <c r="R43" s="8"/>
      <c r="S43" s="133" t="s">
        <v>47</v>
      </c>
      <c r="T43" s="133"/>
      <c r="U43" s="173" t="str">
        <f>AE15</f>
        <v/>
      </c>
      <c r="V43" s="173"/>
      <c r="W43" s="56" t="s">
        <v>48</v>
      </c>
      <c r="X43" s="174">
        <f>G43</f>
        <v>0</v>
      </c>
      <c r="Y43" s="174"/>
      <c r="Z43" s="43" t="s">
        <v>49</v>
      </c>
      <c r="AA43" s="67">
        <f>J43</f>
        <v>0</v>
      </c>
      <c r="AB43" s="44"/>
      <c r="AG43" s="11"/>
    </row>
    <row r="44" spans="1:33" s="12" customFormat="1" ht="10.5" customHeight="1" x14ac:dyDescent="0.2">
      <c r="A44" s="8"/>
      <c r="B44" s="58"/>
      <c r="C44" s="58"/>
      <c r="D44" s="140" t="s">
        <v>50</v>
      </c>
      <c r="E44" s="140"/>
      <c r="F44" s="42"/>
      <c r="G44" s="140" t="s">
        <v>51</v>
      </c>
      <c r="H44" s="140"/>
      <c r="I44" s="42"/>
      <c r="J44" s="57" t="s">
        <v>52</v>
      </c>
      <c r="K44" s="44"/>
      <c r="P44" s="11"/>
      <c r="R44" s="8"/>
      <c r="S44" s="58"/>
      <c r="T44" s="58"/>
      <c r="U44" s="140" t="s">
        <v>50</v>
      </c>
      <c r="V44" s="140"/>
      <c r="W44" s="42"/>
      <c r="X44" s="140" t="s">
        <v>51</v>
      </c>
      <c r="Y44" s="140"/>
      <c r="Z44" s="42"/>
      <c r="AA44" s="57" t="s">
        <v>52</v>
      </c>
      <c r="AB44" s="44"/>
      <c r="AG44" s="11"/>
    </row>
    <row r="45" spans="1:33" s="12" customFormat="1" ht="14.25" customHeight="1" thickBot="1" x14ac:dyDescent="0.25">
      <c r="A45" s="8"/>
      <c r="B45" s="58"/>
      <c r="C45" s="58"/>
      <c r="D45" s="51" t="s">
        <v>53</v>
      </c>
      <c r="E45" s="115">
        <f>SUM(G43)+J43</f>
        <v>0</v>
      </c>
      <c r="F45" s="116"/>
      <c r="G45" s="116"/>
      <c r="H45" s="43"/>
      <c r="I45" s="42"/>
      <c r="J45" s="42"/>
      <c r="K45" s="44"/>
      <c r="P45" s="11"/>
      <c r="R45" s="8"/>
      <c r="S45" s="58"/>
      <c r="T45" s="58"/>
      <c r="U45" s="51" t="s">
        <v>53</v>
      </c>
      <c r="V45" s="115">
        <f>E45</f>
        <v>0</v>
      </c>
      <c r="W45" s="116"/>
      <c r="X45" s="116"/>
      <c r="Y45" s="43"/>
      <c r="Z45" s="42"/>
      <c r="AA45" s="42"/>
      <c r="AB45" s="44"/>
      <c r="AG45" s="11"/>
    </row>
    <row r="46" spans="1:33" s="12" customFormat="1" ht="11.25" customHeight="1" thickTop="1" x14ac:dyDescent="0.2">
      <c r="A46" s="52"/>
      <c r="B46" s="45"/>
      <c r="C46" s="45"/>
      <c r="D46" s="51"/>
      <c r="E46" s="53"/>
      <c r="F46" s="46"/>
      <c r="G46" s="46"/>
      <c r="H46" s="54"/>
      <c r="I46" s="42"/>
      <c r="J46" s="42"/>
      <c r="K46" s="44"/>
      <c r="P46" s="55"/>
      <c r="R46" s="8"/>
      <c r="S46" s="58"/>
      <c r="T46" s="58"/>
      <c r="U46" s="51"/>
      <c r="V46" s="53"/>
      <c r="W46" s="46"/>
      <c r="X46" s="46"/>
      <c r="Y46" s="43"/>
      <c r="Z46" s="42"/>
      <c r="AA46" s="42"/>
      <c r="AB46" s="44"/>
      <c r="AG46" s="11"/>
    </row>
    <row r="47" spans="1:33" s="12" customFormat="1" ht="18" customHeight="1" x14ac:dyDescent="0.2">
      <c r="A47" s="8"/>
      <c r="B47" s="154" t="s">
        <v>54</v>
      </c>
      <c r="C47" s="154"/>
      <c r="D47" s="154"/>
      <c r="E47" s="153"/>
      <c r="F47" s="153"/>
      <c r="G47" s="153"/>
      <c r="H47" s="153"/>
      <c r="I47" s="117"/>
      <c r="J47" s="117"/>
      <c r="K47" s="10"/>
      <c r="L47" s="10"/>
      <c r="M47" s="10"/>
      <c r="N47" s="33"/>
      <c r="O47" s="10"/>
      <c r="P47" s="11"/>
      <c r="R47" s="8"/>
      <c r="S47" s="154" t="s">
        <v>54</v>
      </c>
      <c r="T47" s="154"/>
      <c r="U47" s="154"/>
      <c r="V47" s="156"/>
      <c r="W47" s="156"/>
      <c r="X47" s="156"/>
      <c r="Y47" s="156"/>
      <c r="Z47" s="117"/>
      <c r="AA47" s="117"/>
      <c r="AB47" s="10"/>
      <c r="AC47" s="10"/>
      <c r="AD47" s="10"/>
      <c r="AE47" s="33"/>
      <c r="AF47" s="10"/>
      <c r="AG47" s="11"/>
    </row>
    <row r="48" spans="1:33" s="12" customFormat="1" ht="12.75" customHeight="1" x14ac:dyDescent="0.2">
      <c r="A48" s="8"/>
      <c r="B48" s="18"/>
      <c r="C48" s="10"/>
      <c r="D48" s="47"/>
      <c r="E48" s="155" t="s">
        <v>55</v>
      </c>
      <c r="F48" s="155"/>
      <c r="G48" s="155"/>
      <c r="H48" s="10"/>
      <c r="I48" s="33"/>
      <c r="J48" s="33"/>
      <c r="K48" s="33"/>
      <c r="L48" s="33"/>
      <c r="M48" s="33"/>
      <c r="N48" s="33"/>
      <c r="O48" s="10"/>
      <c r="P48" s="11"/>
      <c r="R48" s="8"/>
      <c r="S48" s="18"/>
      <c r="T48" s="10"/>
      <c r="U48" s="64"/>
      <c r="V48" s="157" t="s">
        <v>55</v>
      </c>
      <c r="W48" s="157"/>
      <c r="X48" s="157"/>
      <c r="Y48" s="10"/>
      <c r="Z48" s="33"/>
      <c r="AA48" s="33"/>
      <c r="AB48" s="33"/>
      <c r="AC48" s="33"/>
      <c r="AD48" s="33"/>
      <c r="AE48" s="33"/>
      <c r="AF48" s="10"/>
      <c r="AG48" s="11"/>
    </row>
    <row r="49" spans="1:33" s="12" customFormat="1" ht="9.75" customHeight="1" x14ac:dyDescent="0.2">
      <c r="A49" s="161" t="s">
        <v>56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3"/>
      <c r="R49" s="161" t="s">
        <v>56</v>
      </c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3"/>
    </row>
    <row r="50" spans="1:33" s="12" customFormat="1" ht="4.5" customHeight="1" x14ac:dyDescent="0.2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  <c r="R50" s="158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60"/>
    </row>
    <row r="51" spans="1:33" s="12" customFormat="1" ht="11.25" customHeight="1" x14ac:dyDescent="0.2">
      <c r="A51" s="19"/>
      <c r="B51" s="20" t="s">
        <v>57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R51" s="19"/>
      <c r="S51" s="20" t="s">
        <v>57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2"/>
    </row>
    <row r="52" spans="1:33" s="12" customFormat="1" ht="15" customHeight="1" x14ac:dyDescent="0.2">
      <c r="A52" s="23"/>
      <c r="B52" s="24" t="s">
        <v>58</v>
      </c>
      <c r="C52" s="24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5"/>
      <c r="R52" s="23"/>
      <c r="S52" s="24" t="s">
        <v>58</v>
      </c>
      <c r="T52" s="24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25"/>
    </row>
    <row r="53" spans="1:33" s="12" customFormat="1" ht="12" customHeight="1" x14ac:dyDescent="0.2">
      <c r="A53" s="8"/>
      <c r="B53" s="10" t="s">
        <v>59</v>
      </c>
      <c r="C53" s="10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11"/>
      <c r="R53" s="8"/>
      <c r="S53" s="10" t="s">
        <v>59</v>
      </c>
      <c r="T53" s="10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11"/>
    </row>
    <row r="54" spans="1:33" s="12" customFormat="1" ht="12" customHeight="1" x14ac:dyDescent="0.2">
      <c r="A54" s="8"/>
      <c r="B54" s="10" t="s">
        <v>13</v>
      </c>
      <c r="C54" s="10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11"/>
      <c r="R54" s="8"/>
      <c r="S54" s="10" t="s">
        <v>13</v>
      </c>
      <c r="T54" s="10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11"/>
    </row>
    <row r="55" spans="1:33" s="12" customFormat="1" ht="3.75" customHeight="1" thickBot="1" x14ac:dyDescent="0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R55" s="2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</row>
    <row r="56" spans="1:33" s="12" customFormat="1" ht="6.75" customHeight="1" x14ac:dyDescent="0.2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  <c r="R56" s="8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1:33" ht="11.1" customHeight="1" x14ac:dyDescent="0.2">
      <c r="A57" s="129" t="s">
        <v>60</v>
      </c>
      <c r="B57" s="130"/>
      <c r="C57" s="130"/>
      <c r="D57" s="131" t="s">
        <v>61</v>
      </c>
      <c r="E57" s="130"/>
      <c r="F57" s="130"/>
      <c r="G57" s="130"/>
      <c r="H57" s="130"/>
      <c r="I57" s="132"/>
      <c r="J57" s="126" t="s">
        <v>62</v>
      </c>
      <c r="K57" s="127"/>
      <c r="L57" s="127"/>
      <c r="M57" s="127"/>
      <c r="N57" s="127"/>
      <c r="O57" s="127"/>
      <c r="P57" s="128"/>
      <c r="Q57" s="32"/>
      <c r="R57" s="129" t="s">
        <v>60</v>
      </c>
      <c r="S57" s="130"/>
      <c r="T57" s="130"/>
      <c r="U57" s="131" t="s">
        <v>61</v>
      </c>
      <c r="V57" s="130"/>
      <c r="W57" s="130"/>
      <c r="X57" s="130"/>
      <c r="Y57" s="130"/>
      <c r="Z57" s="132"/>
      <c r="AA57" s="126" t="s">
        <v>62</v>
      </c>
      <c r="AB57" s="127"/>
      <c r="AC57" s="127"/>
      <c r="AD57" s="127"/>
      <c r="AE57" s="127"/>
      <c r="AF57" s="127"/>
      <c r="AG57" s="128"/>
    </row>
    <row r="58" spans="1:33" ht="11.1" customHeight="1" thickBot="1" x14ac:dyDescent="0.25">
      <c r="A58" s="124" t="s">
        <v>63</v>
      </c>
      <c r="B58" s="119"/>
      <c r="C58" s="119"/>
      <c r="D58" s="125" t="s">
        <v>64</v>
      </c>
      <c r="E58" s="119"/>
      <c r="F58" s="119"/>
      <c r="G58" s="119"/>
      <c r="H58" s="119"/>
      <c r="I58" s="120"/>
      <c r="J58" s="118" t="s">
        <v>65</v>
      </c>
      <c r="K58" s="119"/>
      <c r="L58" s="120"/>
      <c r="M58" s="121" t="s">
        <v>66</v>
      </c>
      <c r="N58" s="122"/>
      <c r="O58" s="122"/>
      <c r="P58" s="123"/>
      <c r="Q58" s="32"/>
      <c r="R58" s="124" t="s">
        <v>63</v>
      </c>
      <c r="S58" s="119"/>
      <c r="T58" s="119"/>
      <c r="U58" s="125" t="s">
        <v>64</v>
      </c>
      <c r="V58" s="119"/>
      <c r="W58" s="119"/>
      <c r="X58" s="119"/>
      <c r="Y58" s="119"/>
      <c r="Z58" s="120"/>
      <c r="AA58" s="118" t="s">
        <v>65</v>
      </c>
      <c r="AB58" s="119"/>
      <c r="AC58" s="120"/>
      <c r="AD58" s="121" t="s">
        <v>66</v>
      </c>
      <c r="AE58" s="122"/>
      <c r="AF58" s="122"/>
      <c r="AG58" s="123"/>
    </row>
  </sheetData>
  <sheetProtection password="CFE0" sheet="1" objects="1" scenarios="1" formatCells="0" selectLockedCells="1"/>
  <mergeCells count="128">
    <mergeCell ref="Y8:AA8"/>
    <mergeCell ref="AE15:AF15"/>
    <mergeCell ref="W17:Z17"/>
    <mergeCell ref="AB17:AF17"/>
    <mergeCell ref="R42:AG42"/>
    <mergeCell ref="U43:V43"/>
    <mergeCell ref="X43:Y43"/>
    <mergeCell ref="R21:AG21"/>
    <mergeCell ref="T23:V23"/>
    <mergeCell ref="AA23:AC23"/>
    <mergeCell ref="AD24:AF24"/>
    <mergeCell ref="AD26:AF26"/>
    <mergeCell ref="AD14:AF14"/>
    <mergeCell ref="AB15:AD15"/>
    <mergeCell ref="S17:V18"/>
    <mergeCell ref="S12:U12"/>
    <mergeCell ref="V12:AF12"/>
    <mergeCell ref="S13:AF13"/>
    <mergeCell ref="S14:T14"/>
    <mergeCell ref="R8:S8"/>
    <mergeCell ref="T8:V8"/>
    <mergeCell ref="W8:X8"/>
    <mergeCell ref="AC8:AF8"/>
    <mergeCell ref="AD28:AF28"/>
    <mergeCell ref="F17:I17"/>
    <mergeCell ref="A50:P50"/>
    <mergeCell ref="K17:O17"/>
    <mergeCell ref="A42:P42"/>
    <mergeCell ref="D43:E43"/>
    <mergeCell ref="G43:H43"/>
    <mergeCell ref="D44:E44"/>
    <mergeCell ref="G44:H44"/>
    <mergeCell ref="A49:P49"/>
    <mergeCell ref="M34:O34"/>
    <mergeCell ref="M36:O36"/>
    <mergeCell ref="M40:O40"/>
    <mergeCell ref="J40:K40"/>
    <mergeCell ref="A21:P21"/>
    <mergeCell ref="C23:E23"/>
    <mergeCell ref="J23:L23"/>
    <mergeCell ref="M24:O24"/>
    <mergeCell ref="M26:O26"/>
    <mergeCell ref="M28:O28"/>
    <mergeCell ref="M30:O30"/>
    <mergeCell ref="M32:O32"/>
    <mergeCell ref="F18:I18"/>
    <mergeCell ref="B17:E18"/>
    <mergeCell ref="J18:O18"/>
    <mergeCell ref="E47:H47"/>
    <mergeCell ref="B47:D47"/>
    <mergeCell ref="E48:G48"/>
    <mergeCell ref="S47:U47"/>
    <mergeCell ref="V47:Y47"/>
    <mergeCell ref="V48:X48"/>
    <mergeCell ref="U52:AF52"/>
    <mergeCell ref="U53:AF53"/>
    <mergeCell ref="U54:AF54"/>
    <mergeCell ref="R50:AG50"/>
    <mergeCell ref="R49:AG49"/>
    <mergeCell ref="I47:J47"/>
    <mergeCell ref="AD30:AF30"/>
    <mergeCell ref="AD32:AF32"/>
    <mergeCell ref="AD34:AF34"/>
    <mergeCell ref="AD36:AF36"/>
    <mergeCell ref="W18:Z18"/>
    <mergeCell ref="AB14:AC14"/>
    <mergeCell ref="U15:W15"/>
    <mergeCell ref="X15:Y15"/>
    <mergeCell ref="Z15:AA15"/>
    <mergeCell ref="AA18:AF18"/>
    <mergeCell ref="AD58:AG58"/>
    <mergeCell ref="R57:T57"/>
    <mergeCell ref="U57:Z57"/>
    <mergeCell ref="AA57:AG57"/>
    <mergeCell ref="U58:Z58"/>
    <mergeCell ref="AA58:AC58"/>
    <mergeCell ref="U44:V44"/>
    <mergeCell ref="X44:Y44"/>
    <mergeCell ref="AD40:AF40"/>
    <mergeCell ref="S43:T43"/>
    <mergeCell ref="A1:P6"/>
    <mergeCell ref="A7:P7"/>
    <mergeCell ref="AA40:AB40"/>
    <mergeCell ref="V45:X45"/>
    <mergeCell ref="Z47:AA47"/>
    <mergeCell ref="J58:L58"/>
    <mergeCell ref="M58:P58"/>
    <mergeCell ref="A58:C58"/>
    <mergeCell ref="D58:I58"/>
    <mergeCell ref="J57:P57"/>
    <mergeCell ref="A57:C57"/>
    <mergeCell ref="D53:O53"/>
    <mergeCell ref="D52:O52"/>
    <mergeCell ref="D57:I57"/>
    <mergeCell ref="D54:O54"/>
    <mergeCell ref="R58:T58"/>
    <mergeCell ref="B43:C43"/>
    <mergeCell ref="E45:G45"/>
    <mergeCell ref="K15:M15"/>
    <mergeCell ref="B11:D11"/>
    <mergeCell ref="E11:O11"/>
    <mergeCell ref="R1:AG6"/>
    <mergeCell ref="R7:AG7"/>
    <mergeCell ref="L8:O8"/>
    <mergeCell ref="S15:T15"/>
    <mergeCell ref="B12:D12"/>
    <mergeCell ref="E12:O12"/>
    <mergeCell ref="B13:O13"/>
    <mergeCell ref="B10:D10"/>
    <mergeCell ref="U14:AA14"/>
    <mergeCell ref="A8:B8"/>
    <mergeCell ref="H8:J8"/>
    <mergeCell ref="N15:O15"/>
    <mergeCell ref="F8:G8"/>
    <mergeCell ref="C8:E8"/>
    <mergeCell ref="E10:O10"/>
    <mergeCell ref="B14:C14"/>
    <mergeCell ref="D14:J14"/>
    <mergeCell ref="K14:L14"/>
    <mergeCell ref="M14:O14"/>
    <mergeCell ref="D15:F15"/>
    <mergeCell ref="G15:H15"/>
    <mergeCell ref="I15:J15"/>
    <mergeCell ref="B15:C15"/>
    <mergeCell ref="S10:U10"/>
    <mergeCell ref="V10:AF10"/>
    <mergeCell ref="S11:U11"/>
    <mergeCell ref="V11:AF11"/>
  </mergeCells>
  <pageMargins left="0.21" right="0.17" top="0.47" bottom="0.16" header="0.46" footer="0.16"/>
  <pageSetup paperSize="9" scale="85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'DP Menu'!$A$3:$A$10</xm:f>
          </x14:formula1>
          <xm:sqref>F17:I17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6c1935-830e-4df7-b753-96023f181b76">
      <Terms xmlns="http://schemas.microsoft.com/office/infopath/2007/PartnerControls"/>
    </lcf76f155ced4ddcb4097134ff3c332f>
    <TaxCatchAll xmlns="7e8449a6-f2a0-45b2-9919-2c4fb531066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49738714D82E4AB77DFCBE561A0E4A" ma:contentTypeVersion="10" ma:contentTypeDescription="Create a new document." ma:contentTypeScope="" ma:versionID="8fa153a3542c3fd8c0b785a015ffc5d3">
  <xsd:schema xmlns:xsd="http://www.w3.org/2001/XMLSchema" xmlns:xs="http://www.w3.org/2001/XMLSchema" xmlns:p="http://schemas.microsoft.com/office/2006/metadata/properties" xmlns:ns2="df6c1935-830e-4df7-b753-96023f181b76" xmlns:ns3="7e8449a6-f2a0-45b2-9919-2c4fb5310668" targetNamespace="http://schemas.microsoft.com/office/2006/metadata/properties" ma:root="true" ma:fieldsID="ef60ccfb0aa9baecca1ec95fe0b248ad" ns2:_="" ns3:_="">
    <xsd:import namespace="df6c1935-830e-4df7-b753-96023f181b76"/>
    <xsd:import namespace="7e8449a6-f2a0-45b2-9919-2c4fb53106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1935-830e-4df7-b753-96023f181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45f91c8-f73f-4f8b-b5d1-77295141e6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449a6-f2a0-45b2-9919-2c4fb53106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435916b-2b79-410f-95dc-9e92e2b0c3b1}" ma:internalName="TaxCatchAll" ma:showField="CatchAllData" ma:web="7e8449a6-f2a0-45b2-9919-2c4fb53106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C09F7-F2B9-47E7-81EC-D790C69066EA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7e8449a6-f2a0-45b2-9919-2c4fb5310668"/>
    <ds:schemaRef ds:uri="df6c1935-830e-4df7-b753-96023f181b7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AC4FC3-DED4-4389-9CB9-497BCB309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c1935-830e-4df7-b753-96023f181b76"/>
    <ds:schemaRef ds:uri="7e8449a6-f2a0-45b2-9919-2c4fb53106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06C84B-9D21-4B88-B2F3-C795BA285F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DP Menu</vt:lpstr>
      <vt:lpstr>ASSESSMENT SLIP</vt:lpstr>
      <vt:lpstr>'ASSESSMENT SLIP'!Print_Area</vt:lpstr>
    </vt:vector>
  </TitlesOfParts>
  <Manager/>
  <Company>bfad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precious</dc:creator>
  <cp:keywords/>
  <dc:description/>
  <cp:lastModifiedBy>Lamberto C.. Sochaco</cp:lastModifiedBy>
  <cp:revision/>
  <dcterms:created xsi:type="dcterms:W3CDTF">2005-06-06T07:35:32Z</dcterms:created>
  <dcterms:modified xsi:type="dcterms:W3CDTF">2023-02-09T05:40:14Z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0x0101007B49738714D82E4AB77DFCBE561A0E4A</vt:lpwstr>
  </property>
  <property fmtid="{D5CDD505-2E9C-101B-9397-08002B2CF9AE}" pid="3" name="MediaServiceImageTags">
    <vt:lpwstr/>
  </property>
</Properties>
</file>